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leSpahn\Downloads\"/>
    </mc:Choice>
  </mc:AlternateContent>
  <xr:revisionPtr revIDLastSave="0" documentId="13_ncr:1_{47A2873B-8F9A-4F49-9DB6-E6755183FF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 Years" sheetId="2" r:id="rId1"/>
    <sheet name="Sheet1" sheetId="7" state="hidden" r:id="rId2"/>
    <sheet name="SACS Export" sheetId="6" r:id="rId3"/>
  </sheets>
  <definedNames>
    <definedName name="_xlnm.Print_Area" localSheetId="0">'All Years'!$A$1:$G$37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21" i="2" s="1"/>
  <c r="C2" i="2"/>
  <c r="F16" i="2"/>
  <c r="E16" i="2"/>
  <c r="D16" i="2"/>
  <c r="F15" i="2"/>
  <c r="E15" i="2"/>
  <c r="D15" i="2"/>
  <c r="D12" i="2"/>
  <c r="E12" i="2"/>
  <c r="F23" i="2"/>
  <c r="E23" i="2"/>
  <c r="D23" i="2"/>
  <c r="F24" i="2"/>
  <c r="E24" i="2"/>
  <c r="D24" i="2"/>
  <c r="F27" i="2"/>
  <c r="E27" i="2"/>
  <c r="D27" i="2"/>
  <c r="I27" i="2" s="1"/>
  <c r="F13" i="2"/>
  <c r="E13" i="2"/>
  <c r="D13" i="2"/>
  <c r="F22" i="2"/>
  <c r="E22" i="2"/>
  <c r="D22" i="2"/>
  <c r="F12" i="2"/>
  <c r="E11" i="2" l="1"/>
  <c r="F11" i="2" s="1"/>
  <c r="F21" i="2" s="1"/>
  <c r="F14" i="2"/>
  <c r="F17" i="2" s="1"/>
  <c r="E31" i="2"/>
  <c r="D31" i="2"/>
  <c r="E14" i="2"/>
  <c r="E17" i="2" s="1"/>
  <c r="F31" i="2"/>
  <c r="D14" i="2"/>
  <c r="D17" i="2" s="1"/>
  <c r="E21" i="2" l="1"/>
  <c r="E33" i="2"/>
  <c r="F33" i="2"/>
  <c r="D33" i="2"/>
</calcChain>
</file>

<file path=xl/sharedStrings.xml><?xml version="1.0" encoding="utf-8"?>
<sst xmlns="http://schemas.openxmlformats.org/spreadsheetml/2006/main" count="249" uniqueCount="148">
  <si>
    <t>Form</t>
  </si>
  <si>
    <t>01</t>
  </si>
  <si>
    <t>17</t>
  </si>
  <si>
    <t xml:space="preserve">Fund </t>
  </si>
  <si>
    <t>General Fund/County School Service Fund</t>
  </si>
  <si>
    <t>Special Reserve Fund for Other Than Capital Outlay Projects</t>
  </si>
  <si>
    <t>Reasons for Assigned and Unassigned Ending Fund Balances in Excess of Minimum Recommended Reserves</t>
  </si>
  <si>
    <t>Less District Minimum Reserve for Economic Uncertainties</t>
  </si>
  <si>
    <t>Reasons for Fund Balances in Excess of Minimum Reserve for Economic Uncertainties</t>
  </si>
  <si>
    <t>Total of Substantiated Needs</t>
  </si>
  <si>
    <t>District Standard Reserve Level</t>
  </si>
  <si>
    <t>for economic uncertainties for each fiscal year identified in the budget.</t>
  </si>
  <si>
    <t>assigned and unassigned ending fund balances in excess of the minimum reserve standard</t>
  </si>
  <si>
    <t xml:space="preserve">Education Code Section 42127 (d)(1) requires a county superintendent to either conditionally </t>
  </si>
  <si>
    <t xml:space="preserve">EC 42127 (a)(2)(B) public review and discussion at its public budget hearing.    </t>
  </si>
  <si>
    <t>approve or disapprove a school district budget if the district does not provide for</t>
  </si>
  <si>
    <t>Remaining Unsubstantiated Balance</t>
  </si>
  <si>
    <t>Insert additional rows above as needed</t>
  </si>
  <si>
    <t>Balance should be zero</t>
  </si>
  <si>
    <t>Remaining Balance That Needs to be Substantiated</t>
  </si>
  <si>
    <t>Enter descriptions of need. Replace sample descriptions below:</t>
  </si>
  <si>
    <t/>
  </si>
  <si>
    <t>D. FUND BALANCE</t>
  </si>
  <si>
    <t>1. Net Beginning Fund Balance (Form 01, line F1e)</t>
  </si>
  <si>
    <t>2. Ending Fund Balance (Sum lines C and D1)</t>
  </si>
  <si>
    <t>3. Components of Ending Fund Balance</t>
  </si>
  <si>
    <t>a. Nonspendable</t>
  </si>
  <si>
    <t>9710-9719</t>
  </si>
  <si>
    <t>b. Restricted</t>
  </si>
  <si>
    <t>9740</t>
  </si>
  <si>
    <t>c. Committed</t>
  </si>
  <si>
    <t>1. Stabilization Arrangements</t>
  </si>
  <si>
    <t>9750</t>
  </si>
  <si>
    <t>2. Other Commitments</t>
  </si>
  <si>
    <t>9760</t>
  </si>
  <si>
    <t>d. Assigned</t>
  </si>
  <si>
    <t>9780</t>
  </si>
  <si>
    <t>e. Unassigned/Unappropriated</t>
  </si>
  <si>
    <t>1. Reserve for Economic Uncertainties</t>
  </si>
  <si>
    <t>9789</t>
  </si>
  <si>
    <t>2. Unassigned/Unappropriated</t>
  </si>
  <si>
    <t>9790</t>
  </si>
  <si>
    <t>f. Total Components of Ending Fund Balance (Line D3f must agree with line D2)</t>
  </si>
  <si>
    <t>E. AVAILABLE RESERVES</t>
  </si>
  <si>
    <t>1. General Fund</t>
  </si>
  <si>
    <t>a. Stabilization Arrangements</t>
  </si>
  <si>
    <t>b. Reserve for Economic Uncertainties</t>
  </si>
  <si>
    <t>c. Unassigned/Unappropriated</t>
  </si>
  <si>
    <t>(Enter reserve projections for subsequent years 1 and 2 in Columns C and E; current year - Column A - is extracted.)</t>
  </si>
  <si>
    <t>2. Special Reserve Fund - Noncapital Outlay (Fund 17)</t>
  </si>
  <si>
    <t>3. Total Available Reserves (Sum lines E1a thru E2c)</t>
  </si>
  <si>
    <r>
      <rPr>
        <i/>
        <sz val="10"/>
        <color theme="1"/>
        <rFont val="Calibri"/>
        <family val="2"/>
        <scheme val="minor"/>
      </rPr>
      <t>Board Assigned:</t>
    </r>
    <r>
      <rPr>
        <i/>
        <sz val="10"/>
        <color rgb="FFFF0000"/>
        <rFont val="Calibri"/>
        <family val="2"/>
        <scheme val="minor"/>
      </rPr>
      <t xml:space="preserve"> Enter description</t>
    </r>
  </si>
  <si>
    <t>Ensure a description is entered for each line</t>
  </si>
  <si>
    <t>Ties to Committed Section of MYP.  If more than one commitment, create new lines and manually enter the amount for each.</t>
  </si>
  <si>
    <t>Ties to Assigned section of MYP. If more than one assignment, create new lines and manually enter the amount for each</t>
  </si>
  <si>
    <t>Double check against Form 01</t>
  </si>
  <si>
    <t>d. Reserve Standard Percentage Level (Refer to Form 01CS, Criterion 10 for calculation details)</t>
  </si>
  <si>
    <t>e. Reserve Standard - By Percent (Line F3c times F3d)</t>
  </si>
  <si>
    <t>From Unrestricted Tab, copy and paste in Section D and E (A39:G63):</t>
  </si>
  <si>
    <t>Select all dollars (C6:G29 below) then click on the green triangle at the top left, select "Convert to Number"</t>
  </si>
  <si>
    <t>Manually enter zeros in any blanks</t>
  </si>
  <si>
    <t>Before you print:</t>
  </si>
  <si>
    <t>1. Does the form match the final SACS file?</t>
  </si>
  <si>
    <t>2. Is your Fund 17 amount entered for all years (fix in SACS first if no)?</t>
  </si>
  <si>
    <t>Enter values in all blue shaded boxes</t>
  </si>
  <si>
    <t>Double check against Form 17 - if applicable, ensure amounts for all 3 years</t>
  </si>
  <si>
    <t>Unrestricted Tab:</t>
  </si>
  <si>
    <t>Unrestricted_Restricted Tab:</t>
  </si>
  <si>
    <t>F01 and F17 Unrestricted Fund Balances</t>
  </si>
  <si>
    <r>
      <rPr>
        <i/>
        <sz val="10"/>
        <color theme="1"/>
        <rFont val="Calibri"/>
        <family val="2"/>
        <scheme val="minor"/>
      </rPr>
      <t>Board Committed - Stabilization:</t>
    </r>
    <r>
      <rPr>
        <i/>
        <sz val="10"/>
        <color rgb="FFFF0000"/>
        <rFont val="Calibri"/>
        <family val="2"/>
        <scheme val="minor"/>
      </rPr>
      <t xml:space="preserve"> Enter description</t>
    </r>
  </si>
  <si>
    <r>
      <rPr>
        <i/>
        <sz val="10"/>
        <color theme="1"/>
        <rFont val="Calibri"/>
        <family val="2"/>
        <scheme val="minor"/>
      </rPr>
      <t>Board Committed - Other:</t>
    </r>
    <r>
      <rPr>
        <i/>
        <sz val="10"/>
        <color rgb="FFFF0000"/>
        <rFont val="Calibri"/>
        <family val="2"/>
        <scheme val="minor"/>
      </rPr>
      <t xml:space="preserve"> Enter description</t>
    </r>
  </si>
  <si>
    <t>MYP Unrestricted Ending Balance - F01</t>
  </si>
  <si>
    <t>MYP Unrestricted Ending Balance - F17</t>
  </si>
  <si>
    <t>Double check against Form 01CS Line 10B-4</t>
  </si>
  <si>
    <t>MYP Unrestricted_Restricted Reserve Calc</t>
  </si>
  <si>
    <t>Double check against Form 01CS Line 10B-7.  Should match entry in MYP E.1.b plus MYP E.2.b. If not, update in SACS.</t>
  </si>
  <si>
    <t>Education Code Section 42127(a)(2)(B) and (C) requires a statement of the reasons that substantiates the need for</t>
  </si>
  <si>
    <t>Total Unrestricted Ending Fund Balances</t>
  </si>
  <si>
    <t>Enter justification</t>
  </si>
  <si>
    <t>3. Is your REU set correctly in your SACS MYP (see line 18)?</t>
  </si>
  <si>
    <t>Adopted Budget Reporting Period</t>
  </si>
  <si>
    <t>g. Reserve Standard (Greater of Line F3e or F3f)</t>
  </si>
  <si>
    <t>Select all numbers (K5:O5 below) then click on the green triangle at the top left, select "Convert to Number"</t>
  </si>
  <si>
    <t>c. Total Expenditures and Other Financing Uses (Line F3a plus line F3b)</t>
  </si>
  <si>
    <t>f. Reserve Standard - By Amount (Refer to Form 01CS, Criterion 10 for calculation details)</t>
  </si>
  <si>
    <t>From Unrestricted_Restricted Tab, copy and paste in Section E,3, items c - g</t>
  </si>
  <si>
    <t>Local Educational Agency</t>
  </si>
  <si>
    <t>Full CDS Code</t>
  </si>
  <si>
    <t>County Code</t>
  </si>
  <si>
    <t>District Code</t>
  </si>
  <si>
    <t>School Code</t>
  </si>
  <si>
    <t>Charter Number</t>
  </si>
  <si>
    <t>Service</t>
  </si>
  <si>
    <t>LEA Type</t>
  </si>
  <si>
    <t>Location</t>
  </si>
  <si>
    <t>Ballard Elementary</t>
  </si>
  <si>
    <t>N/A</t>
  </si>
  <si>
    <t>School District</t>
  </si>
  <si>
    <t>Blochman Union Elementary</t>
  </si>
  <si>
    <t>Santa Maria-Bonita</t>
  </si>
  <si>
    <t>Buellton Union Elementary</t>
  </si>
  <si>
    <t>Carpinteria Unified</t>
  </si>
  <si>
    <t>Cold Spring Elementary</t>
  </si>
  <si>
    <t>College Elementary</t>
  </si>
  <si>
    <t>Goleta Union Elementary</t>
  </si>
  <si>
    <t>Guadalupe Union Elementary</t>
  </si>
  <si>
    <t>Hope Elementary</t>
  </si>
  <si>
    <t>Lompoc Unified</t>
  </si>
  <si>
    <t>Los Olivos Elementary</t>
  </si>
  <si>
    <t>Montecito Union Elementary</t>
  </si>
  <si>
    <t>Orcutt Union Elementary</t>
  </si>
  <si>
    <t>Santa Maria Joint Union High</t>
  </si>
  <si>
    <t>Santa Ynez Valley Union High</t>
  </si>
  <si>
    <t>Solvang Elementary</t>
  </si>
  <si>
    <t>Vista del Mar Union</t>
  </si>
  <si>
    <t>Cuyama Joint Unified</t>
  </si>
  <si>
    <t>Santa Barbara Unified</t>
  </si>
  <si>
    <t>Peabody Charter</t>
  </si>
  <si>
    <t>C0021</t>
  </si>
  <si>
    <t>Charter School</t>
  </si>
  <si>
    <t>Adelante Charter</t>
  </si>
  <si>
    <t>C0326</t>
  </si>
  <si>
    <t>Santa Barbara Charter</t>
  </si>
  <si>
    <t>Santa Ynez Valley Charter</t>
  </si>
  <si>
    <t>C0337</t>
  </si>
  <si>
    <t>Family Partnership Charter</t>
  </si>
  <si>
    <t>C0763</t>
  </si>
  <si>
    <t>Manzanita Public Charter</t>
  </si>
  <si>
    <t>C0973</t>
  </si>
  <si>
    <t>Trivium Charter</t>
  </si>
  <si>
    <t>C1319</t>
  </si>
  <si>
    <t>Trivium Charter School: Adventure</t>
  </si>
  <si>
    <t>C1994</t>
  </si>
  <si>
    <t>Trivium Charter School: Voyage</t>
  </si>
  <si>
    <t>C1995</t>
  </si>
  <si>
    <t>Olive Grove Charter School - Orcutt/Santa Maria</t>
  </si>
  <si>
    <t>C2011</t>
  </si>
  <si>
    <t>Olive Grove Charter School - Lompoc</t>
  </si>
  <si>
    <t>C2012</t>
  </si>
  <si>
    <t>Olive Grove Charter School - Buellton</t>
  </si>
  <si>
    <t>C2013</t>
  </si>
  <si>
    <t>Olive Grove Charter School - Santa Barbara</t>
  </si>
  <si>
    <t>C2014</t>
  </si>
  <si>
    <t>California Connections Academy Central Coast</t>
  </si>
  <si>
    <t>C2031</t>
  </si>
  <si>
    <t>(Select District)</t>
  </si>
  <si>
    <t>(CDS Code Populates)</t>
  </si>
  <si>
    <t>(Enter Adopted Budget Fiscal Year in format XXXX-XX)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</si>
</sst>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0_);\(0\)"/>
  </numFmts>
  <fonts count="2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i/>
      <sz val="12"/>
      <color rgb="FF7E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7.5"/>
      <name val="Arial, Helvetica, sans-serif"/>
    </font>
    <font>
      <i/>
      <sz val="7.5"/>
      <name val="Arial, Helvetica, sans-serif"/>
    </font>
    <font>
      <u/>
      <sz val="7.5"/>
      <name val="Arial, Helvetica, sans-serif"/>
    </font>
    <font>
      <i/>
      <sz val="10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Helv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theme="9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ADADA"/>
        <bgColor rgb="FFDADADA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8000"/>
        <bgColor rgb="FF000000"/>
      </patternFill>
    </fill>
  </fills>
  <borders count="51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/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/>
      <diagonal/>
    </border>
    <border>
      <left style="thin">
        <color rgb="FF808080"/>
      </left>
      <right style="double">
        <color rgb="FF000000"/>
      </right>
      <top style="thin">
        <color rgb="FF80808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 style="double">
        <color rgb="FF000000"/>
      </right>
      <top style="double">
        <color rgb="FF000000"/>
      </top>
      <bottom/>
      <diagonal/>
    </border>
    <border>
      <left style="thin">
        <color rgb="FF808080"/>
      </left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thin">
        <color rgb="FF808080"/>
      </bottom>
      <diagonal/>
    </border>
    <border>
      <left/>
      <right style="double">
        <color rgb="FF000000"/>
      </right>
      <top/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thin">
        <color rgb="FF80808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3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7" fontId="25" fillId="0" borderId="0"/>
  </cellStyleXfs>
  <cellXfs count="154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42" fontId="0" fillId="0" borderId="4" xfId="0" applyNumberForma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left"/>
    </xf>
    <xf numFmtId="164" fontId="0" fillId="0" borderId="5" xfId="0" applyNumberFormat="1" applyBorder="1" applyAlignment="1">
      <alignment horizontal="right"/>
    </xf>
    <xf numFmtId="4" fontId="12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12" fillId="2" borderId="16" xfId="0" applyNumberFormat="1" applyFont="1" applyFill="1" applyBorder="1" applyAlignment="1">
      <alignment horizontal="right"/>
    </xf>
    <xf numFmtId="4" fontId="12" fillId="2" borderId="10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4" fontId="12" fillId="2" borderId="22" xfId="0" applyNumberFormat="1" applyFont="1" applyFill="1" applyBorder="1" applyAlignment="1">
      <alignment horizontal="right"/>
    </xf>
    <xf numFmtId="4" fontId="12" fillId="2" borderId="23" xfId="0" applyNumberFormat="1" applyFont="1" applyFill="1" applyBorder="1" applyAlignment="1">
      <alignment horizontal="right"/>
    </xf>
    <xf numFmtId="4" fontId="12" fillId="2" borderId="14" xfId="0" applyNumberFormat="1" applyFont="1" applyFill="1" applyBorder="1" applyAlignment="1">
      <alignment horizontal="right"/>
    </xf>
    <xf numFmtId="4" fontId="12" fillId="2" borderId="27" xfId="0" applyNumberFormat="1" applyFont="1" applyFill="1" applyBorder="1" applyAlignment="1">
      <alignment horizontal="right"/>
    </xf>
    <xf numFmtId="4" fontId="12" fillId="2" borderId="17" xfId="0" applyNumberFormat="1" applyFont="1" applyFill="1" applyBorder="1" applyAlignment="1">
      <alignment horizontal="right"/>
    </xf>
    <xf numFmtId="4" fontId="12" fillId="2" borderId="30" xfId="0" applyNumberFormat="1" applyFont="1" applyFill="1" applyBorder="1" applyAlignment="1">
      <alignment horizontal="right"/>
    </xf>
    <xf numFmtId="4" fontId="12" fillId="2" borderId="33" xfId="0" applyNumberFormat="1" applyFont="1" applyFill="1" applyBorder="1" applyAlignment="1">
      <alignment horizontal="right"/>
    </xf>
    <xf numFmtId="4" fontId="12" fillId="2" borderId="34" xfId="0" applyNumberFormat="1" applyFont="1" applyFill="1" applyBorder="1" applyAlignment="1">
      <alignment horizontal="right"/>
    </xf>
    <xf numFmtId="4" fontId="12" fillId="2" borderId="29" xfId="0" applyNumberFormat="1" applyFont="1" applyFill="1" applyBorder="1" applyAlignment="1">
      <alignment horizontal="right"/>
    </xf>
    <xf numFmtId="4" fontId="12" fillId="2" borderId="31" xfId="0" applyNumberFormat="1" applyFont="1" applyFill="1" applyBorder="1" applyAlignment="1">
      <alignment horizontal="right"/>
    </xf>
    <xf numFmtId="4" fontId="12" fillId="2" borderId="32" xfId="0" applyNumberFormat="1" applyFont="1" applyFill="1" applyBorder="1" applyAlignment="1">
      <alignment horizontal="right"/>
    </xf>
    <xf numFmtId="42" fontId="0" fillId="4" borderId="2" xfId="1" applyNumberFormat="1" applyFont="1" applyFill="1" applyBorder="1" applyAlignment="1">
      <alignment horizontal="right"/>
    </xf>
    <xf numFmtId="41" fontId="0" fillId="4" borderId="3" xfId="1" applyNumberFormat="1" applyFont="1" applyFill="1" applyBorder="1" applyAlignment="1">
      <alignment horizontal="right"/>
    </xf>
    <xf numFmtId="4" fontId="2" fillId="0" borderId="0" xfId="0" applyNumberFormat="1" applyFont="1" applyAlignment="1">
      <alignment vertical="center"/>
    </xf>
    <xf numFmtId="42" fontId="0" fillId="4" borderId="7" xfId="1" applyNumberFormat="1" applyFont="1" applyFill="1" applyBorder="1" applyAlignment="1">
      <alignment horizontal="right"/>
    </xf>
    <xf numFmtId="41" fontId="0" fillId="4" borderId="7" xfId="0" applyNumberFormat="1" applyFill="1" applyBorder="1" applyAlignment="1">
      <alignment horizontal="right"/>
    </xf>
    <xf numFmtId="41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wrapText="1"/>
    </xf>
    <xf numFmtId="10" fontId="12" fillId="2" borderId="36" xfId="0" applyNumberFormat="1" applyFont="1" applyFill="1" applyBorder="1" applyAlignment="1">
      <alignment horizontal="right"/>
    </xf>
    <xf numFmtId="10" fontId="12" fillId="2" borderId="13" xfId="0" applyNumberFormat="1" applyFont="1" applyFill="1" applyBorder="1" applyAlignment="1">
      <alignment horizontal="right"/>
    </xf>
    <xf numFmtId="41" fontId="0" fillId="5" borderId="7" xfId="0" applyNumberFormat="1" applyFill="1" applyBorder="1" applyAlignment="1">
      <alignment horizontal="right"/>
    </xf>
    <xf numFmtId="0" fontId="2" fillId="5" borderId="0" xfId="0" applyFont="1" applyFill="1" applyAlignment="1">
      <alignment vertical="center"/>
    </xf>
    <xf numFmtId="0" fontId="20" fillId="0" borderId="0" xfId="0" applyFont="1"/>
    <xf numFmtId="9" fontId="0" fillId="0" borderId="2" xfId="2" applyFont="1" applyFill="1" applyBorder="1" applyAlignment="1">
      <alignment horizontal="right"/>
    </xf>
    <xf numFmtId="41" fontId="0" fillId="0" borderId="2" xfId="1" applyNumberFormat="1" applyFont="1" applyFill="1" applyBorder="1" applyAlignment="1">
      <alignment horizontal="right"/>
    </xf>
    <xf numFmtId="41" fontId="0" fillId="0" borderId="7" xfId="0" applyNumberFormat="1" applyBorder="1" applyAlignment="1">
      <alignment horizontal="right"/>
    </xf>
    <xf numFmtId="8" fontId="5" fillId="0" borderId="0" xfId="0" applyNumberFormat="1" applyFont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164" fontId="24" fillId="0" borderId="0" xfId="0" applyNumberFormat="1" applyFont="1" applyAlignment="1">
      <alignment horizontal="right"/>
    </xf>
    <xf numFmtId="8" fontId="5" fillId="0" borderId="0" xfId="0" applyNumberFormat="1" applyFont="1" applyAlignment="1">
      <alignment horizontal="right"/>
    </xf>
    <xf numFmtId="0" fontId="21" fillId="0" borderId="37" xfId="0" applyFont="1" applyBorder="1" applyAlignment="1">
      <alignment horizontal="left" vertical="center"/>
    </xf>
    <xf numFmtId="164" fontId="0" fillId="0" borderId="38" xfId="0" applyNumberFormat="1" applyBorder="1" applyAlignment="1">
      <alignment horizontal="right"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41" xfId="0" applyBorder="1" applyAlignment="1">
      <alignment vertical="center" wrapText="1"/>
    </xf>
    <xf numFmtId="49" fontId="0" fillId="0" borderId="40" xfId="0" applyNumberFormat="1" applyBorder="1" applyAlignment="1">
      <alignment horizontal="center"/>
    </xf>
    <xf numFmtId="0" fontId="22" fillId="0" borderId="41" xfId="0" applyFont="1" applyBorder="1" applyAlignment="1">
      <alignment horizontal="left" wrapText="1"/>
    </xf>
    <xf numFmtId="0" fontId="0" fillId="0" borderId="40" xfId="0" applyBorder="1" applyAlignment="1">
      <alignment horizontal="center"/>
    </xf>
    <xf numFmtId="0" fontId="16" fillId="0" borderId="41" xfId="0" applyFont="1" applyBorder="1" applyAlignment="1">
      <alignment horizontal="left" wrapText="1"/>
    </xf>
    <xf numFmtId="0" fontId="0" fillId="0" borderId="42" xfId="0" applyBorder="1" applyAlignment="1">
      <alignment horizontal="center"/>
    </xf>
    <xf numFmtId="164" fontId="0" fillId="0" borderId="43" xfId="0" applyNumberFormat="1" applyBorder="1" applyAlignment="1">
      <alignment horizontal="right"/>
    </xf>
    <xf numFmtId="165" fontId="0" fillId="0" borderId="44" xfId="1" applyNumberFormat="1" applyFont="1" applyFill="1" applyBorder="1" applyAlignment="1">
      <alignment horizontal="right"/>
    </xf>
    <xf numFmtId="0" fontId="8" fillId="0" borderId="45" xfId="0" applyFont="1" applyBorder="1" applyAlignment="1">
      <alignment horizontal="left" wrapText="1"/>
    </xf>
    <xf numFmtId="0" fontId="17" fillId="0" borderId="0" xfId="0" applyFont="1" applyAlignment="1">
      <alignment vertical="center" textRotation="255" wrapText="1"/>
    </xf>
    <xf numFmtId="0" fontId="15" fillId="0" borderId="0" xfId="0" applyFont="1" applyAlignment="1">
      <alignment horizontal="left" wrapText="1"/>
    </xf>
    <xf numFmtId="0" fontId="10" fillId="0" borderId="37" xfId="0" applyFont="1" applyBorder="1" applyAlignment="1">
      <alignment horizontal="left" vertical="center"/>
    </xf>
    <xf numFmtId="164" fontId="11" fillId="0" borderId="38" xfId="0" applyNumberFormat="1" applyFont="1" applyBorder="1" applyAlignment="1">
      <alignment horizontal="right" vertical="center"/>
    </xf>
    <xf numFmtId="0" fontId="11" fillId="0" borderId="38" xfId="0" applyFont="1" applyBorder="1" applyAlignment="1">
      <alignment vertical="center"/>
    </xf>
    <xf numFmtId="0" fontId="8" fillId="0" borderId="39" xfId="0" applyFont="1" applyBorder="1" applyAlignment="1">
      <alignment horizontal="left" wrapText="1"/>
    </xf>
    <xf numFmtId="0" fontId="7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wrapText="1"/>
    </xf>
    <xf numFmtId="0" fontId="9" fillId="5" borderId="41" xfId="0" applyFont="1" applyFill="1" applyBorder="1" applyAlignment="1">
      <alignment horizontal="left" wrapText="1"/>
    </xf>
    <xf numFmtId="0" fontId="8" fillId="5" borderId="41" xfId="0" applyFont="1" applyFill="1" applyBorder="1" applyAlignment="1">
      <alignment horizontal="left" wrapText="1"/>
    </xf>
    <xf numFmtId="0" fontId="18" fillId="0" borderId="0" xfId="0" applyFont="1" applyAlignment="1">
      <alignment horizontal="left"/>
    </xf>
    <xf numFmtId="164" fontId="0" fillId="0" borderId="46" xfId="0" applyNumberFormat="1" applyBorder="1" applyAlignment="1">
      <alignment horizontal="right"/>
    </xf>
    <xf numFmtId="42" fontId="0" fillId="0" borderId="47" xfId="0" applyNumberFormat="1" applyBorder="1" applyAlignment="1">
      <alignment horizontal="right"/>
    </xf>
    <xf numFmtId="0" fontId="0" fillId="0" borderId="45" xfId="0" applyBorder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13" xfId="0" applyFont="1" applyFill="1" applyBorder="1" applyAlignment="1">
      <alignment horizontal="right"/>
    </xf>
    <xf numFmtId="0" fontId="12" fillId="2" borderId="14" xfId="0" applyFont="1" applyFill="1" applyBorder="1"/>
    <xf numFmtId="0" fontId="12" fillId="2" borderId="15" xfId="0" applyFont="1" applyFill="1" applyBorder="1"/>
    <xf numFmtId="0" fontId="12" fillId="2" borderId="16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center" vertical="center"/>
    </xf>
    <xf numFmtId="0" fontId="12" fillId="3" borderId="8" xfId="0" applyFont="1" applyFill="1" applyBorder="1"/>
    <xf numFmtId="0" fontId="12" fillId="2" borderId="11" xfId="0" applyFont="1" applyFill="1" applyBorder="1" applyAlignment="1">
      <alignment horizontal="right"/>
    </xf>
    <xf numFmtId="0" fontId="12" fillId="3" borderId="9" xfId="0" applyFont="1" applyFill="1" applyBorder="1" applyAlignment="1">
      <alignment horizontal="right"/>
    </xf>
    <xf numFmtId="0" fontId="12" fillId="3" borderId="9" xfId="0" applyFont="1" applyFill="1" applyBorder="1"/>
    <xf numFmtId="0" fontId="12" fillId="2" borderId="20" xfId="0" applyFont="1" applyFill="1" applyBorder="1" applyAlignment="1">
      <alignment horizontal="left" vertical="center"/>
    </xf>
    <xf numFmtId="0" fontId="14" fillId="2" borderId="24" xfId="0" applyFont="1" applyFill="1" applyBorder="1" applyAlignment="1">
      <alignment horizontal="center" vertical="center"/>
    </xf>
    <xf numFmtId="0" fontId="12" fillId="2" borderId="20" xfId="0" applyFont="1" applyFill="1" applyBorder="1"/>
    <xf numFmtId="0" fontId="12" fillId="3" borderId="20" xfId="0" applyFont="1" applyFill="1" applyBorder="1"/>
    <xf numFmtId="0" fontId="12" fillId="2" borderId="25" xfId="0" applyFont="1" applyFill="1" applyBorder="1"/>
    <xf numFmtId="0" fontId="12" fillId="3" borderId="26" xfId="0" applyFont="1" applyFill="1" applyBorder="1"/>
    <xf numFmtId="0" fontId="12" fillId="2" borderId="19" xfId="0" applyFont="1" applyFill="1" applyBorder="1"/>
    <xf numFmtId="0" fontId="14" fillId="2" borderId="0" xfId="0" applyFont="1" applyFill="1" applyAlignment="1">
      <alignment horizontal="center" vertical="center"/>
    </xf>
    <xf numFmtId="0" fontId="12" fillId="2" borderId="28" xfId="0" applyFont="1" applyFill="1" applyBorder="1"/>
    <xf numFmtId="0" fontId="12" fillId="3" borderId="29" xfId="0" applyFont="1" applyFill="1" applyBorder="1"/>
    <xf numFmtId="0" fontId="12" fillId="3" borderId="9" xfId="0" applyFont="1" applyFill="1" applyBorder="1" applyAlignment="1">
      <alignment horizontal="center"/>
    </xf>
    <xf numFmtId="0" fontId="12" fillId="3" borderId="22" xfId="0" applyFont="1" applyFill="1" applyBorder="1"/>
    <xf numFmtId="0" fontId="12" fillId="2" borderId="8" xfId="0" applyFont="1" applyFill="1" applyBorder="1"/>
    <xf numFmtId="0" fontId="12" fillId="2" borderId="0" xfId="0" applyFont="1" applyFill="1"/>
    <xf numFmtId="0" fontId="12" fillId="2" borderId="11" xfId="0" applyFont="1" applyFill="1" applyBorder="1"/>
    <xf numFmtId="0" fontId="12" fillId="3" borderId="18" xfId="0" applyFont="1" applyFill="1" applyBorder="1"/>
    <xf numFmtId="0" fontId="12" fillId="2" borderId="21" xfId="0" applyFont="1" applyFill="1" applyBorder="1"/>
    <xf numFmtId="0" fontId="12" fillId="2" borderId="10" xfId="0" applyFont="1" applyFill="1" applyBorder="1"/>
    <xf numFmtId="0" fontId="12" fillId="2" borderId="35" xfId="0" applyFont="1" applyFill="1" applyBorder="1"/>
    <xf numFmtId="0" fontId="12" fillId="2" borderId="35" xfId="0" applyFont="1" applyFill="1" applyBorder="1" applyAlignment="1">
      <alignment horizontal="right"/>
    </xf>
    <xf numFmtId="4" fontId="12" fillId="2" borderId="8" xfId="0" applyNumberFormat="1" applyFont="1" applyFill="1" applyBorder="1" applyAlignment="1">
      <alignment horizontal="right"/>
    </xf>
    <xf numFmtId="4" fontId="12" fillId="2" borderId="48" xfId="0" applyNumberFormat="1" applyFont="1" applyFill="1" applyBorder="1" applyAlignment="1">
      <alignment horizontal="right"/>
    </xf>
    <xf numFmtId="0" fontId="12" fillId="2" borderId="12" xfId="0" applyNumberFormat="1" applyFont="1" applyFill="1" applyBorder="1" applyAlignment="1">
      <alignment horizontal="right"/>
    </xf>
    <xf numFmtId="0" fontId="12" fillId="2" borderId="13" xfId="0" applyNumberFormat="1" applyFont="1" applyFill="1" applyBorder="1" applyAlignment="1">
      <alignment horizontal="right"/>
    </xf>
    <xf numFmtId="0" fontId="12" fillId="2" borderId="31" xfId="0" applyNumberFormat="1" applyFont="1" applyFill="1" applyBorder="1" applyAlignment="1">
      <alignment horizontal="right"/>
    </xf>
    <xf numFmtId="0" fontId="12" fillId="2" borderId="32" xfId="0" applyNumberFormat="1" applyFont="1" applyFill="1" applyBorder="1" applyAlignment="1">
      <alignment horizontal="right"/>
    </xf>
    <xf numFmtId="0" fontId="12" fillId="2" borderId="33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3" borderId="8" xfId="0" applyFont="1" applyFill="1" applyBorder="1"/>
    <xf numFmtId="0" fontId="12" fillId="3" borderId="9" xfId="0" applyFont="1" applyFill="1" applyBorder="1"/>
    <xf numFmtId="4" fontId="12" fillId="2" borderId="49" xfId="0" applyNumberFormat="1" applyFont="1" applyFill="1" applyBorder="1" applyAlignment="1">
      <alignment horizontal="right"/>
    </xf>
    <xf numFmtId="0" fontId="12" fillId="2" borderId="23" xfId="0" applyNumberFormat="1" applyFont="1" applyFill="1" applyBorder="1" applyAlignment="1">
      <alignment horizontal="right"/>
    </xf>
    <xf numFmtId="0" fontId="26" fillId="6" borderId="7" xfId="0" applyFont="1" applyFill="1" applyBorder="1" applyAlignment="1">
      <alignment horizontal="center" wrapText="1"/>
    </xf>
    <xf numFmtId="0" fontId="26" fillId="6" borderId="50" xfId="0" applyFont="1" applyFill="1" applyBorder="1" applyAlignment="1">
      <alignment horizontal="center" wrapText="1"/>
    </xf>
    <xf numFmtId="0" fontId="26" fillId="6" borderId="50" xfId="0" applyFont="1" applyFill="1" applyBorder="1" applyAlignment="1">
      <alignment horizontal="center" wrapText="1"/>
    </xf>
    <xf numFmtId="0" fontId="27" fillId="0" borderId="0" xfId="0" applyFont="1" applyAlignment="1">
      <alignment wrapText="1"/>
    </xf>
    <xf numFmtId="166" fontId="27" fillId="0" borderId="0" xfId="3" applyNumberFormat="1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27" fillId="0" borderId="0" xfId="0" applyFont="1"/>
    <xf numFmtId="164" fontId="1" fillId="0" borderId="0" xfId="0" applyNumberFormat="1" applyFont="1" applyFill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vertical="center"/>
    </xf>
    <xf numFmtId="1" fontId="1" fillId="5" borderId="1" xfId="0" applyNumberFormat="1" applyFont="1" applyFill="1" applyBorder="1" applyAlignment="1">
      <alignment horizontal="right" vertical="center"/>
    </xf>
  </cellXfs>
  <cellStyles count="5">
    <cellStyle name="Comma" xfId="3" builtinId="3"/>
    <cellStyle name="Currency" xfId="1" builtinId="4"/>
    <cellStyle name="Normal" xfId="0" builtinId="0"/>
    <cellStyle name="Normal 3" xfId="4" xr:uid="{74DFB130-7B5D-4DEC-8C48-B921813B17F5}"/>
    <cellStyle name="Percent" xfId="2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7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37"/>
  <sheetViews>
    <sheetView tabSelected="1" view="pageLayout" topLeftCell="A14" zoomScaleNormal="100" workbookViewId="0">
      <selection activeCell="I29" sqref="I29"/>
    </sheetView>
  </sheetViews>
  <sheetFormatPr defaultColWidth="7.140625" defaultRowHeight="15.75" x14ac:dyDescent="0.25"/>
  <cols>
    <col min="1" max="1" width="0.28515625" style="3" customWidth="1"/>
    <col min="2" max="2" width="5.42578125" style="5" customWidth="1"/>
    <col min="3" max="3" width="49.7109375" style="6" customWidth="1"/>
    <col min="4" max="4" width="12.5703125" style="8" customWidth="1"/>
    <col min="5" max="5" width="12.85546875" style="8" customWidth="1"/>
    <col min="6" max="6" width="12.5703125" style="8" customWidth="1"/>
    <col min="7" max="7" width="39.28515625" style="4" customWidth="1"/>
    <col min="8" max="8" width="7.85546875" style="3" customWidth="1"/>
    <col min="9" max="9" width="69.140625" style="3" customWidth="1"/>
    <col min="10" max="10" width="15.28515625" style="3" bestFit="1" customWidth="1"/>
    <col min="11" max="13" width="7.140625" style="3"/>
    <col min="14" max="14" width="13.140625" style="3" bestFit="1" customWidth="1"/>
    <col min="15" max="16384" width="7.140625" style="3"/>
  </cols>
  <sheetData>
    <row r="1" spans="2:14" ht="22.5" customHeight="1" x14ac:dyDescent="0.25">
      <c r="C1" s="151"/>
      <c r="D1" s="147" t="s">
        <v>145</v>
      </c>
      <c r="E1" s="147"/>
      <c r="F1" s="1"/>
      <c r="G1" s="2"/>
      <c r="I1" s="43" t="s">
        <v>61</v>
      </c>
    </row>
    <row r="2" spans="2:14" ht="22.5" customHeight="1" x14ac:dyDescent="0.25">
      <c r="C2" s="152" t="e">
        <f>VLOOKUP(C1,Sheet1!A1:H36,2,FALSE)</f>
        <v>#N/A</v>
      </c>
      <c r="D2" s="148" t="s">
        <v>146</v>
      </c>
      <c r="E2" s="148"/>
      <c r="F2" s="1"/>
      <c r="I2" s="43" t="s">
        <v>62</v>
      </c>
    </row>
    <row r="3" spans="2:14" x14ac:dyDescent="0.25">
      <c r="C3" s="153"/>
      <c r="D3" s="149" t="s">
        <v>147</v>
      </c>
      <c r="E3" s="150"/>
      <c r="F3" s="1"/>
      <c r="I3" s="43" t="s">
        <v>63</v>
      </c>
    </row>
    <row r="4" spans="2:14" x14ac:dyDescent="0.25">
      <c r="C4" s="87" t="s">
        <v>6</v>
      </c>
      <c r="D4" s="87"/>
      <c r="E4" s="87"/>
      <c r="F4" s="87"/>
      <c r="G4" s="87"/>
      <c r="I4" s="43" t="s">
        <v>79</v>
      </c>
    </row>
    <row r="5" spans="2:14" x14ac:dyDescent="0.25">
      <c r="C5" s="144" t="s">
        <v>80</v>
      </c>
      <c r="D5" s="144"/>
      <c r="E5" s="144"/>
      <c r="F5" s="144"/>
      <c r="G5" s="144"/>
    </row>
    <row r="6" spans="2:14" x14ac:dyDescent="0.25">
      <c r="C6" s="88" t="s">
        <v>76</v>
      </c>
      <c r="D6" s="88"/>
      <c r="E6" s="88"/>
      <c r="F6" s="88"/>
      <c r="G6" s="88"/>
      <c r="I6" s="43"/>
    </row>
    <row r="7" spans="2:14" x14ac:dyDescent="0.25">
      <c r="C7" s="88" t="s">
        <v>12</v>
      </c>
      <c r="D7" s="88"/>
      <c r="E7" s="88"/>
      <c r="F7" s="88"/>
      <c r="G7" s="88"/>
      <c r="I7" s="48" t="s">
        <v>64</v>
      </c>
    </row>
    <row r="8" spans="2:14" x14ac:dyDescent="0.25">
      <c r="C8" s="88" t="s">
        <v>11</v>
      </c>
      <c r="D8" s="88"/>
      <c r="E8" s="88"/>
      <c r="F8" s="88"/>
      <c r="G8" s="88"/>
    </row>
    <row r="10" spans="2:14" ht="14.45" customHeight="1" x14ac:dyDescent="0.25">
      <c r="B10" s="57" t="s">
        <v>68</v>
      </c>
      <c r="C10" s="58"/>
      <c r="D10" s="59"/>
      <c r="E10" s="59"/>
      <c r="F10" s="59"/>
      <c r="G10" s="60"/>
    </row>
    <row r="11" spans="2:14" s="4" customFormat="1" ht="43.5" customHeight="1" x14ac:dyDescent="0.25">
      <c r="B11" s="61" t="s">
        <v>0</v>
      </c>
      <c r="C11" s="62" t="s">
        <v>3</v>
      </c>
      <c r="D11" s="145">
        <f>C3</f>
        <v>0</v>
      </c>
      <c r="E11" s="146" t="str">
        <f>TEXT(LEFT(D11,4)+1, "0000") &amp; "-" &amp; TEXT(RIGHT(D11,2)+1, "00")</f>
        <v>0001-01</v>
      </c>
      <c r="F11" s="146" t="str">
        <f>TEXT(LEFT(E11,4)+1, "0000") &amp; "-" &amp; TEXT(RIGHT(E11,2)+1, "00")</f>
        <v>0002-02</v>
      </c>
      <c r="G11" s="63"/>
    </row>
    <row r="12" spans="2:14" x14ac:dyDescent="0.25">
      <c r="B12" s="64" t="s">
        <v>1</v>
      </c>
      <c r="C12" s="17" t="s">
        <v>4</v>
      </c>
      <c r="D12" s="36">
        <f>'SACS Export'!C7</f>
        <v>0</v>
      </c>
      <c r="E12" s="36">
        <f>'SACS Export'!E7</f>
        <v>0</v>
      </c>
      <c r="F12" s="36">
        <f>'SACS Export'!G7</f>
        <v>0</v>
      </c>
      <c r="G12" s="65" t="s">
        <v>71</v>
      </c>
      <c r="I12" s="3" t="s">
        <v>55</v>
      </c>
    </row>
    <row r="13" spans="2:14" x14ac:dyDescent="0.25">
      <c r="B13" s="64" t="s">
        <v>2</v>
      </c>
      <c r="C13" s="17" t="s">
        <v>5</v>
      </c>
      <c r="D13" s="37">
        <f>'SACS Export'!C26+'SACS Export'!C27+'SACS Export'!C28</f>
        <v>0</v>
      </c>
      <c r="E13" s="37">
        <f>'SACS Export'!E26+'SACS Export'!E27+'SACS Export'!E28</f>
        <v>0</v>
      </c>
      <c r="F13" s="37">
        <f>'SACS Export'!G26+'SACS Export'!G27+'SACS Export'!G28</f>
        <v>0</v>
      </c>
      <c r="G13" s="65" t="s">
        <v>72</v>
      </c>
      <c r="I13" s="3" t="s">
        <v>65</v>
      </c>
    </row>
    <row r="14" spans="2:14" x14ac:dyDescent="0.25">
      <c r="B14" s="66"/>
      <c r="C14" s="18" t="s">
        <v>77</v>
      </c>
      <c r="D14" s="16">
        <f>SUM(D12:D13)</f>
        <v>0</v>
      </c>
      <c r="E14" s="16">
        <f>SUM(E12:E13)</f>
        <v>0</v>
      </c>
      <c r="F14" s="16">
        <f>SUM(F12:F13)</f>
        <v>0</v>
      </c>
      <c r="G14" s="67"/>
    </row>
    <row r="15" spans="2:14" x14ac:dyDescent="0.25">
      <c r="B15" s="66"/>
      <c r="C15" s="19" t="s">
        <v>10</v>
      </c>
      <c r="D15" s="50">
        <f>'SACS Export'!K6</f>
        <v>0</v>
      </c>
      <c r="E15" s="50">
        <f>'SACS Export'!M6</f>
        <v>0</v>
      </c>
      <c r="F15" s="50">
        <f>'SACS Export'!O6</f>
        <v>0</v>
      </c>
      <c r="G15" s="65" t="s">
        <v>74</v>
      </c>
      <c r="I15" s="3" t="s">
        <v>73</v>
      </c>
    </row>
    <row r="16" spans="2:14" x14ac:dyDescent="0.25">
      <c r="B16" s="66"/>
      <c r="C16" s="19" t="s">
        <v>7</v>
      </c>
      <c r="D16" s="51">
        <f>'SACS Export'!K9</f>
        <v>0</v>
      </c>
      <c r="E16" s="51">
        <f>'SACS Export'!M9</f>
        <v>0</v>
      </c>
      <c r="F16" s="51">
        <f>'SACS Export'!O9</f>
        <v>0</v>
      </c>
      <c r="G16" s="65" t="s">
        <v>74</v>
      </c>
      <c r="I16" s="3" t="s">
        <v>75</v>
      </c>
      <c r="N16" s="38"/>
    </row>
    <row r="17" spans="2:10" x14ac:dyDescent="0.25">
      <c r="B17" s="68"/>
      <c r="C17" s="69" t="s">
        <v>19</v>
      </c>
      <c r="D17" s="70">
        <f>+D14-D16</f>
        <v>0</v>
      </c>
      <c r="E17" s="70">
        <f>+E14-E16</f>
        <v>0</v>
      </c>
      <c r="F17" s="70">
        <f>+F14-F16</f>
        <v>0</v>
      </c>
      <c r="G17" s="71"/>
    </row>
    <row r="18" spans="2:10" x14ac:dyDescent="0.2">
      <c r="B18" s="10"/>
      <c r="C18" s="13"/>
      <c r="D18" s="53"/>
      <c r="E18" s="54"/>
      <c r="F18" s="54"/>
      <c r="G18" s="73"/>
    </row>
    <row r="19" spans="2:10" ht="14.45" customHeight="1" x14ac:dyDescent="0.2">
      <c r="B19" s="74" t="s">
        <v>8</v>
      </c>
      <c r="C19" s="75"/>
      <c r="D19" s="76"/>
      <c r="E19" s="76"/>
      <c r="F19" s="59"/>
      <c r="G19" s="77"/>
    </row>
    <row r="20" spans="2:10" ht="14.45" customHeight="1" x14ac:dyDescent="0.2">
      <c r="B20" s="78"/>
      <c r="C20" s="13"/>
      <c r="D20" s="11"/>
      <c r="E20" s="11"/>
      <c r="F20" s="11"/>
      <c r="G20" s="79"/>
    </row>
    <row r="21" spans="2:10" s="4" customFormat="1" ht="42.75" customHeight="1" x14ac:dyDescent="0.25">
      <c r="B21" s="61" t="s">
        <v>0</v>
      </c>
      <c r="C21" s="62" t="s">
        <v>3</v>
      </c>
      <c r="D21" s="146">
        <f>D11</f>
        <v>0</v>
      </c>
      <c r="E21" s="146" t="str">
        <f t="shared" ref="E21:F21" si="0">E11</f>
        <v>0001-01</v>
      </c>
      <c r="F21" s="146" t="str">
        <f t="shared" si="0"/>
        <v>0002-02</v>
      </c>
      <c r="G21" s="79" t="s">
        <v>20</v>
      </c>
    </row>
    <row r="22" spans="2:10" ht="14.25" customHeight="1" x14ac:dyDescent="0.25">
      <c r="B22" s="64" t="s">
        <v>1</v>
      </c>
      <c r="C22" t="s">
        <v>4</v>
      </c>
      <c r="D22" s="39">
        <f>'SACS Export'!C21</f>
        <v>0</v>
      </c>
      <c r="E22" s="39">
        <f>'SACS Export'!E21</f>
        <v>0</v>
      </c>
      <c r="F22" s="39">
        <f>'SACS Export'!G21</f>
        <v>0</v>
      </c>
      <c r="G22" s="80" t="s">
        <v>69</v>
      </c>
      <c r="H22" s="72"/>
      <c r="I22" s="3" t="s">
        <v>53</v>
      </c>
    </row>
    <row r="23" spans="2:10" ht="14.25" customHeight="1" x14ac:dyDescent="0.25">
      <c r="B23" s="64" t="s">
        <v>1</v>
      </c>
      <c r="C23" t="s">
        <v>4</v>
      </c>
      <c r="D23" s="40">
        <f>'SACS Export'!C13</f>
        <v>0</v>
      </c>
      <c r="E23" s="40">
        <f>'SACS Export'!E13</f>
        <v>0</v>
      </c>
      <c r="F23" s="40">
        <f>'SACS Export'!G13</f>
        <v>0</v>
      </c>
      <c r="G23" s="80" t="s">
        <v>70</v>
      </c>
      <c r="H23" s="72"/>
    </row>
    <row r="24" spans="2:10" ht="14.25" customHeight="1" x14ac:dyDescent="0.25">
      <c r="B24" s="64" t="s">
        <v>1</v>
      </c>
      <c r="C24" t="s">
        <v>4</v>
      </c>
      <c r="D24" s="52">
        <f>'SACS Export'!C14</f>
        <v>0</v>
      </c>
      <c r="E24" s="52">
        <f>'SACS Export'!E14</f>
        <v>0</v>
      </c>
      <c r="F24" s="52">
        <f>'SACS Export'!G14</f>
        <v>0</v>
      </c>
      <c r="G24" s="80" t="s">
        <v>51</v>
      </c>
      <c r="H24" s="72"/>
      <c r="I24" s="3" t="s">
        <v>54</v>
      </c>
    </row>
    <row r="25" spans="2:10" ht="14.25" customHeight="1" x14ac:dyDescent="0.25">
      <c r="B25" s="64" t="s">
        <v>1</v>
      </c>
      <c r="C25" t="s">
        <v>4</v>
      </c>
      <c r="D25" s="47"/>
      <c r="E25" s="47"/>
      <c r="F25" s="47"/>
      <c r="G25" s="80" t="s">
        <v>78</v>
      </c>
      <c r="H25" s="72"/>
    </row>
    <row r="26" spans="2:10" x14ac:dyDescent="0.25">
      <c r="B26" s="64" t="s">
        <v>1</v>
      </c>
      <c r="C26" t="s">
        <v>4</v>
      </c>
      <c r="D26" s="47"/>
      <c r="E26" s="47"/>
      <c r="F26" s="47"/>
      <c r="G26" s="80" t="s">
        <v>78</v>
      </c>
      <c r="H26" s="72"/>
    </row>
    <row r="27" spans="2:10" ht="16.5" customHeight="1" x14ac:dyDescent="0.25">
      <c r="B27" s="64" t="s">
        <v>2</v>
      </c>
      <c r="C27" t="s">
        <v>5</v>
      </c>
      <c r="D27" s="52">
        <f>'SACS Export'!C26</f>
        <v>0</v>
      </c>
      <c r="E27" s="52">
        <f>'SACS Export'!E26</f>
        <v>0</v>
      </c>
      <c r="F27" s="52">
        <f>'SACS Export'!G26</f>
        <v>0</v>
      </c>
      <c r="G27" s="80" t="s">
        <v>69</v>
      </c>
      <c r="H27" s="72"/>
      <c r="I27" s="41">
        <f>D27+D28</f>
        <v>0</v>
      </c>
    </row>
    <row r="28" spans="2:10" ht="14.25" customHeight="1" x14ac:dyDescent="0.25">
      <c r="B28" s="64" t="s">
        <v>2</v>
      </c>
      <c r="C28" t="s">
        <v>5</v>
      </c>
      <c r="D28" s="47"/>
      <c r="E28" s="47"/>
      <c r="F28" s="47"/>
      <c r="G28" s="80" t="s">
        <v>78</v>
      </c>
      <c r="H28" s="72"/>
      <c r="I28" s="38"/>
      <c r="J28" s="42"/>
    </row>
    <row r="29" spans="2:10" ht="14.25" customHeight="1" x14ac:dyDescent="0.25">
      <c r="B29" s="64"/>
      <c r="C29"/>
      <c r="D29" s="47"/>
      <c r="E29" s="47"/>
      <c r="F29" s="47"/>
      <c r="G29" s="81"/>
      <c r="H29" s="72"/>
    </row>
    <row r="30" spans="2:10" ht="14.25" customHeight="1" x14ac:dyDescent="0.25">
      <c r="B30" s="64"/>
      <c r="C30" s="82" t="s">
        <v>17</v>
      </c>
      <c r="D30" s="47"/>
      <c r="E30" s="47"/>
      <c r="F30" s="47"/>
      <c r="G30" s="81"/>
      <c r="H30" s="72"/>
    </row>
    <row r="31" spans="2:10" x14ac:dyDescent="0.25">
      <c r="B31" s="68"/>
      <c r="C31" s="83" t="s">
        <v>9</v>
      </c>
      <c r="D31" s="84">
        <f>SUM(D22:D30)</f>
        <v>0</v>
      </c>
      <c r="E31" s="84">
        <f>SUM(E22:E30)</f>
        <v>0</v>
      </c>
      <c r="F31" s="84">
        <f>SUM(F22:F30)</f>
        <v>0</v>
      </c>
      <c r="G31" s="85"/>
      <c r="I31" s="3" t="s">
        <v>52</v>
      </c>
    </row>
    <row r="32" spans="2:10" ht="10.5" customHeight="1" x14ac:dyDescent="0.25">
      <c r="B32" s="10"/>
      <c r="C32" s="13"/>
      <c r="D32" s="14"/>
      <c r="E32" s="14"/>
      <c r="F32" s="14"/>
      <c r="G32" s="12"/>
    </row>
    <row r="33" spans="2:7" s="9" customFormat="1" ht="25.5" customHeight="1" x14ac:dyDescent="0.25">
      <c r="B33" s="15"/>
      <c r="C33" s="55" t="s">
        <v>16</v>
      </c>
      <c r="D33" s="56">
        <f>+D17-D31</f>
        <v>0</v>
      </c>
      <c r="E33" s="56">
        <f>E17-E31</f>
        <v>0</v>
      </c>
      <c r="F33" s="56">
        <f>F17-F31</f>
        <v>0</v>
      </c>
      <c r="G33" s="44" t="s">
        <v>18</v>
      </c>
    </row>
    <row r="34" spans="2:7" ht="11.25" customHeight="1" x14ac:dyDescent="0.25">
      <c r="D34" s="7"/>
      <c r="E34" s="7"/>
      <c r="F34" s="7"/>
    </row>
    <row r="35" spans="2:7" s="11" customFormat="1" ht="15" x14ac:dyDescent="0.25">
      <c r="B35" s="10"/>
      <c r="C35" s="86" t="s">
        <v>13</v>
      </c>
      <c r="D35" s="86"/>
      <c r="E35" s="86"/>
      <c r="F35" s="86"/>
      <c r="G35" s="86"/>
    </row>
    <row r="36" spans="2:7" s="11" customFormat="1" ht="15" x14ac:dyDescent="0.25">
      <c r="B36" s="10"/>
      <c r="C36" s="86" t="s">
        <v>15</v>
      </c>
      <c r="D36" s="86"/>
      <c r="E36" s="86"/>
      <c r="F36" s="86"/>
      <c r="G36" s="86"/>
    </row>
    <row r="37" spans="2:7" s="11" customFormat="1" ht="15" x14ac:dyDescent="0.25">
      <c r="B37" s="10"/>
      <c r="C37" s="86" t="s">
        <v>14</v>
      </c>
      <c r="D37" s="86"/>
      <c r="E37" s="86"/>
      <c r="F37" s="86"/>
      <c r="G37" s="86"/>
    </row>
  </sheetData>
  <mergeCells count="9">
    <mergeCell ref="D2:E2"/>
    <mergeCell ref="C35:G35"/>
    <mergeCell ref="C36:G36"/>
    <mergeCell ref="C37:G37"/>
    <mergeCell ref="C4:G4"/>
    <mergeCell ref="C6:G6"/>
    <mergeCell ref="C7:G7"/>
    <mergeCell ref="C8:G8"/>
    <mergeCell ref="C5:G5"/>
  </mergeCells>
  <phoneticPr fontId="23" type="noConversion"/>
  <conditionalFormatting sqref="D18:F18">
    <cfRule type="expression" dxfId="1" priority="2">
      <formula>D18&lt;&gt;0</formula>
    </cfRule>
  </conditionalFormatting>
  <conditionalFormatting sqref="D33:F33">
    <cfRule type="expression" dxfId="0" priority="1">
      <formula>D33&lt;&gt;0</formula>
    </cfRule>
  </conditionalFormatting>
  <pageMargins left="0.25" right="0.25" top="0.75" bottom="0.75" header="0.3" footer="0.3"/>
  <pageSetup scale="3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98DB0E-8E45-4409-ACCD-18AA9D047D2D}">
          <x14:formula1>
            <xm:f>Sheet1!$A$3:$A$22</xm:f>
          </x14:formula1>
          <xm:sqref>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F7533-738D-4CA5-A33D-474566BCBF36}">
  <dimension ref="A1:H36"/>
  <sheetViews>
    <sheetView topLeftCell="A20" workbookViewId="0">
      <selection activeCell="K5" sqref="K5"/>
    </sheetView>
  </sheetViews>
  <sheetFormatPr defaultRowHeight="15" x14ac:dyDescent="0.25"/>
  <cols>
    <col min="2" max="2" width="21.42578125" customWidth="1"/>
  </cols>
  <sheetData>
    <row r="1" spans="1:8" ht="31.5" x14ac:dyDescent="0.25">
      <c r="A1" s="136" t="s">
        <v>86</v>
      </c>
      <c r="B1" s="136" t="s">
        <v>87</v>
      </c>
      <c r="C1" s="136" t="s">
        <v>88</v>
      </c>
      <c r="D1" s="136" t="s">
        <v>89</v>
      </c>
      <c r="E1" s="136" t="s">
        <v>90</v>
      </c>
      <c r="F1" s="136" t="s">
        <v>91</v>
      </c>
      <c r="G1" s="137" t="s">
        <v>92</v>
      </c>
      <c r="H1" s="138" t="s">
        <v>93</v>
      </c>
    </row>
    <row r="2" spans="1:8" ht="31.5" x14ac:dyDescent="0.25">
      <c r="A2" s="136"/>
      <c r="B2" s="136"/>
      <c r="C2" s="136"/>
      <c r="D2" s="136"/>
      <c r="E2" s="136"/>
      <c r="F2" s="136"/>
      <c r="G2" s="137" t="s">
        <v>94</v>
      </c>
      <c r="H2" s="138"/>
    </row>
    <row r="3" spans="1:8" ht="45.75" x14ac:dyDescent="0.25">
      <c r="A3" s="139" t="s">
        <v>95</v>
      </c>
      <c r="B3" s="140">
        <v>42691040000000</v>
      </c>
      <c r="C3" s="141">
        <v>42</v>
      </c>
      <c r="D3" s="141">
        <v>69104</v>
      </c>
      <c r="E3" s="141">
        <v>0</v>
      </c>
      <c r="F3" s="141" t="s">
        <v>96</v>
      </c>
      <c r="G3" s="142">
        <v>69104</v>
      </c>
      <c r="H3" s="143" t="s">
        <v>97</v>
      </c>
    </row>
    <row r="4" spans="1:8" ht="75.75" x14ac:dyDescent="0.25">
      <c r="A4" s="139" t="s">
        <v>98</v>
      </c>
      <c r="B4" s="140">
        <v>42691120000000</v>
      </c>
      <c r="C4" s="141">
        <v>42</v>
      </c>
      <c r="D4" s="141">
        <v>69112</v>
      </c>
      <c r="E4" s="141">
        <v>0</v>
      </c>
      <c r="F4" s="141" t="s">
        <v>96</v>
      </c>
      <c r="G4" s="142">
        <v>69112</v>
      </c>
      <c r="H4" s="143" t="s">
        <v>97</v>
      </c>
    </row>
    <row r="5" spans="1:8" ht="45.75" x14ac:dyDescent="0.25">
      <c r="A5" s="139" t="s">
        <v>99</v>
      </c>
      <c r="B5" s="140">
        <v>42691200000000</v>
      </c>
      <c r="C5" s="141">
        <v>42</v>
      </c>
      <c r="D5" s="141">
        <v>69120</v>
      </c>
      <c r="E5" s="141">
        <v>0</v>
      </c>
      <c r="F5" s="141" t="s">
        <v>96</v>
      </c>
      <c r="G5" s="142">
        <v>69120</v>
      </c>
      <c r="H5" s="143" t="s">
        <v>97</v>
      </c>
    </row>
    <row r="6" spans="1:8" ht="60.75" x14ac:dyDescent="0.25">
      <c r="A6" s="139" t="s">
        <v>100</v>
      </c>
      <c r="B6" s="140">
        <v>42691380000000</v>
      </c>
      <c r="C6" s="141">
        <v>42</v>
      </c>
      <c r="D6" s="141">
        <v>69138</v>
      </c>
      <c r="E6" s="141">
        <v>0</v>
      </c>
      <c r="F6" s="141" t="s">
        <v>96</v>
      </c>
      <c r="G6" s="142">
        <v>69138</v>
      </c>
      <c r="H6" s="143" t="s">
        <v>97</v>
      </c>
    </row>
    <row r="7" spans="1:8" ht="45.75" x14ac:dyDescent="0.25">
      <c r="A7" s="139" t="s">
        <v>101</v>
      </c>
      <c r="B7" s="140">
        <v>42691460000000</v>
      </c>
      <c r="C7" s="141">
        <v>42</v>
      </c>
      <c r="D7" s="141">
        <v>69146</v>
      </c>
      <c r="E7" s="141">
        <v>0</v>
      </c>
      <c r="F7" s="141" t="s">
        <v>96</v>
      </c>
      <c r="G7" s="142">
        <v>69146</v>
      </c>
      <c r="H7" s="143" t="s">
        <v>97</v>
      </c>
    </row>
    <row r="8" spans="1:8" ht="60.75" x14ac:dyDescent="0.25">
      <c r="A8" s="139" t="s">
        <v>102</v>
      </c>
      <c r="B8" s="140">
        <v>42691610000000</v>
      </c>
      <c r="C8" s="141">
        <v>42</v>
      </c>
      <c r="D8" s="141">
        <v>69161</v>
      </c>
      <c r="E8" s="141">
        <v>0</v>
      </c>
      <c r="F8" s="141" t="s">
        <v>96</v>
      </c>
      <c r="G8" s="142">
        <v>69161</v>
      </c>
      <c r="H8" s="143" t="s">
        <v>97</v>
      </c>
    </row>
    <row r="9" spans="1:8" ht="45.75" x14ac:dyDescent="0.25">
      <c r="A9" s="139" t="s">
        <v>103</v>
      </c>
      <c r="B9" s="140">
        <v>42691790000000</v>
      </c>
      <c r="C9" s="141">
        <v>42</v>
      </c>
      <c r="D9" s="141">
        <v>69179</v>
      </c>
      <c r="E9" s="141">
        <v>0</v>
      </c>
      <c r="F9" s="141" t="s">
        <v>96</v>
      </c>
      <c r="G9" s="142">
        <v>69179</v>
      </c>
      <c r="H9" s="143" t="s">
        <v>97</v>
      </c>
    </row>
    <row r="10" spans="1:8" ht="60.75" x14ac:dyDescent="0.25">
      <c r="A10" s="139" t="s">
        <v>104</v>
      </c>
      <c r="B10" s="140">
        <v>42691950000000</v>
      </c>
      <c r="C10" s="141">
        <v>42</v>
      </c>
      <c r="D10" s="141">
        <v>69195</v>
      </c>
      <c r="E10" s="141">
        <v>0</v>
      </c>
      <c r="F10" s="141" t="s">
        <v>96</v>
      </c>
      <c r="G10" s="142">
        <v>69195</v>
      </c>
      <c r="H10" s="143" t="s">
        <v>97</v>
      </c>
    </row>
    <row r="11" spans="1:8" ht="75.75" x14ac:dyDescent="0.25">
      <c r="A11" s="139" t="s">
        <v>105</v>
      </c>
      <c r="B11" s="140">
        <v>42692030000000</v>
      </c>
      <c r="C11" s="141">
        <v>42</v>
      </c>
      <c r="D11" s="141">
        <v>69203</v>
      </c>
      <c r="E11" s="141">
        <v>0</v>
      </c>
      <c r="F11" s="141" t="s">
        <v>96</v>
      </c>
      <c r="G11" s="142">
        <v>69203</v>
      </c>
      <c r="H11" s="143" t="s">
        <v>97</v>
      </c>
    </row>
    <row r="12" spans="1:8" ht="45.75" x14ac:dyDescent="0.25">
      <c r="A12" s="139" t="s">
        <v>106</v>
      </c>
      <c r="B12" s="140">
        <v>42692110000000</v>
      </c>
      <c r="C12" s="141">
        <v>42</v>
      </c>
      <c r="D12" s="141">
        <v>69211</v>
      </c>
      <c r="E12" s="141">
        <v>0</v>
      </c>
      <c r="F12" s="141" t="s">
        <v>96</v>
      </c>
      <c r="G12" s="142">
        <v>69211</v>
      </c>
      <c r="H12" s="143" t="s">
        <v>97</v>
      </c>
    </row>
    <row r="13" spans="1:8" ht="45.75" x14ac:dyDescent="0.25">
      <c r="A13" s="139" t="s">
        <v>107</v>
      </c>
      <c r="B13" s="140">
        <v>42692290000000</v>
      </c>
      <c r="C13" s="141">
        <v>42</v>
      </c>
      <c r="D13" s="141">
        <v>69229</v>
      </c>
      <c r="E13" s="141">
        <v>0</v>
      </c>
      <c r="F13" s="141" t="s">
        <v>96</v>
      </c>
      <c r="G13" s="142">
        <v>69229</v>
      </c>
      <c r="H13" s="143" t="s">
        <v>97</v>
      </c>
    </row>
    <row r="14" spans="1:8" ht="60.75" x14ac:dyDescent="0.25">
      <c r="A14" s="139" t="s">
        <v>108</v>
      </c>
      <c r="B14" s="140">
        <v>42692450000000</v>
      </c>
      <c r="C14" s="141">
        <v>42</v>
      </c>
      <c r="D14" s="141">
        <v>69245</v>
      </c>
      <c r="E14" s="141">
        <v>0</v>
      </c>
      <c r="F14" s="141" t="s">
        <v>96</v>
      </c>
      <c r="G14" s="142">
        <v>69245</v>
      </c>
      <c r="H14" s="143" t="s">
        <v>97</v>
      </c>
    </row>
    <row r="15" spans="1:8" ht="75.75" x14ac:dyDescent="0.25">
      <c r="A15" s="139" t="s">
        <v>109</v>
      </c>
      <c r="B15" s="140">
        <v>42692520000000</v>
      </c>
      <c r="C15" s="141">
        <v>42</v>
      </c>
      <c r="D15" s="141">
        <v>69252</v>
      </c>
      <c r="E15" s="141">
        <v>0</v>
      </c>
      <c r="F15" s="141" t="s">
        <v>96</v>
      </c>
      <c r="G15" s="142">
        <v>69252</v>
      </c>
      <c r="H15" s="143" t="s">
        <v>97</v>
      </c>
    </row>
    <row r="16" spans="1:8" ht="60.75" x14ac:dyDescent="0.25">
      <c r="A16" s="139" t="s">
        <v>110</v>
      </c>
      <c r="B16" s="140">
        <v>42692600000000</v>
      </c>
      <c r="C16" s="141">
        <v>42</v>
      </c>
      <c r="D16" s="141">
        <v>69260</v>
      </c>
      <c r="E16" s="141">
        <v>0</v>
      </c>
      <c r="F16" s="141" t="s">
        <v>96</v>
      </c>
      <c r="G16" s="142">
        <v>69260</v>
      </c>
      <c r="H16" s="143" t="s">
        <v>97</v>
      </c>
    </row>
    <row r="17" spans="1:8" ht="75.75" x14ac:dyDescent="0.25">
      <c r="A17" s="139" t="s">
        <v>111</v>
      </c>
      <c r="B17" s="140">
        <v>42693100000000</v>
      </c>
      <c r="C17" s="141">
        <v>42</v>
      </c>
      <c r="D17" s="141">
        <v>69310</v>
      </c>
      <c r="E17" s="141">
        <v>0</v>
      </c>
      <c r="F17" s="141" t="s">
        <v>96</v>
      </c>
      <c r="G17" s="142">
        <v>69310</v>
      </c>
      <c r="H17" s="143" t="s">
        <v>97</v>
      </c>
    </row>
    <row r="18" spans="1:8" ht="75.75" x14ac:dyDescent="0.25">
      <c r="A18" s="139" t="s">
        <v>112</v>
      </c>
      <c r="B18" s="140">
        <v>42693280000000</v>
      </c>
      <c r="C18" s="141">
        <v>42</v>
      </c>
      <c r="D18" s="141">
        <v>69328</v>
      </c>
      <c r="E18" s="141">
        <v>0</v>
      </c>
      <c r="F18" s="141" t="s">
        <v>96</v>
      </c>
      <c r="G18" s="142">
        <v>69328</v>
      </c>
      <c r="H18" s="143" t="s">
        <v>97</v>
      </c>
    </row>
    <row r="19" spans="1:8" ht="60.75" x14ac:dyDescent="0.25">
      <c r="A19" s="139" t="s">
        <v>113</v>
      </c>
      <c r="B19" s="140">
        <v>42693360000000</v>
      </c>
      <c r="C19" s="141">
        <v>42</v>
      </c>
      <c r="D19" s="141">
        <v>69336</v>
      </c>
      <c r="E19" s="141">
        <v>0</v>
      </c>
      <c r="F19" s="141" t="s">
        <v>96</v>
      </c>
      <c r="G19" s="142">
        <v>69336</v>
      </c>
      <c r="H19" s="143" t="s">
        <v>97</v>
      </c>
    </row>
    <row r="20" spans="1:8" ht="45.75" x14ac:dyDescent="0.25">
      <c r="A20" s="139" t="s">
        <v>114</v>
      </c>
      <c r="B20" s="140">
        <v>42693440000000</v>
      </c>
      <c r="C20" s="141">
        <v>42</v>
      </c>
      <c r="D20" s="141">
        <v>69344</v>
      </c>
      <c r="E20" s="141">
        <v>0</v>
      </c>
      <c r="F20" s="141" t="s">
        <v>96</v>
      </c>
      <c r="G20" s="142">
        <v>69344</v>
      </c>
      <c r="H20" s="143" t="s">
        <v>97</v>
      </c>
    </row>
    <row r="21" spans="1:8" ht="45.75" x14ac:dyDescent="0.25">
      <c r="A21" s="139" t="s">
        <v>115</v>
      </c>
      <c r="B21" s="140">
        <v>42750100000000</v>
      </c>
      <c r="C21" s="141">
        <v>42</v>
      </c>
      <c r="D21" s="141">
        <v>75010</v>
      </c>
      <c r="E21" s="141">
        <v>0</v>
      </c>
      <c r="F21" s="141" t="s">
        <v>96</v>
      </c>
      <c r="G21" s="142">
        <v>75010</v>
      </c>
      <c r="H21" s="143" t="s">
        <v>97</v>
      </c>
    </row>
    <row r="22" spans="1:8" ht="60.75" x14ac:dyDescent="0.25">
      <c r="A22" s="139" t="s">
        <v>116</v>
      </c>
      <c r="B22" s="140">
        <v>42767860000000</v>
      </c>
      <c r="C22" s="141">
        <v>42</v>
      </c>
      <c r="D22" s="141">
        <v>76786</v>
      </c>
      <c r="E22" s="141">
        <v>0</v>
      </c>
      <c r="F22" s="141" t="s">
        <v>96</v>
      </c>
      <c r="G22" s="142">
        <v>76786</v>
      </c>
      <c r="H22" s="143" t="s">
        <v>97</v>
      </c>
    </row>
    <row r="23" spans="1:8" ht="45.75" x14ac:dyDescent="0.25">
      <c r="A23" s="139" t="s">
        <v>117</v>
      </c>
      <c r="B23" s="140">
        <v>42767866045918</v>
      </c>
      <c r="C23" s="141">
        <v>42</v>
      </c>
      <c r="D23" s="141">
        <v>76786</v>
      </c>
      <c r="E23" s="141">
        <v>6045918</v>
      </c>
      <c r="F23" s="141">
        <v>21</v>
      </c>
      <c r="G23" s="142" t="s">
        <v>118</v>
      </c>
      <c r="H23" s="143" t="s">
        <v>119</v>
      </c>
    </row>
    <row r="24" spans="1:8" ht="45.75" x14ac:dyDescent="0.25">
      <c r="A24" s="139" t="s">
        <v>120</v>
      </c>
      <c r="B24" s="140">
        <v>42767866118202</v>
      </c>
      <c r="C24" s="141">
        <v>42</v>
      </c>
      <c r="D24" s="141">
        <v>76786</v>
      </c>
      <c r="E24" s="141">
        <v>6118202</v>
      </c>
      <c r="F24" s="141">
        <v>326</v>
      </c>
      <c r="G24" s="142" t="s">
        <v>121</v>
      </c>
      <c r="H24" s="143" t="s">
        <v>119</v>
      </c>
    </row>
    <row r="25" spans="1:8" ht="60.75" x14ac:dyDescent="0.25">
      <c r="A25" s="139" t="s">
        <v>122</v>
      </c>
      <c r="B25" s="140">
        <v>42767866111603</v>
      </c>
      <c r="C25" s="141">
        <v>42</v>
      </c>
      <c r="D25" s="141">
        <v>76786</v>
      </c>
      <c r="E25" s="141">
        <v>6111603</v>
      </c>
      <c r="F25" s="141">
        <v>20</v>
      </c>
      <c r="G25" s="142"/>
      <c r="H25" s="143" t="s">
        <v>119</v>
      </c>
    </row>
    <row r="26" spans="1:8" ht="60.75" x14ac:dyDescent="0.25">
      <c r="A26" s="139" t="s">
        <v>123</v>
      </c>
      <c r="B26" s="140">
        <v>42691796118434</v>
      </c>
      <c r="C26" s="141">
        <v>42</v>
      </c>
      <c r="D26" s="141">
        <v>69179</v>
      </c>
      <c r="E26" s="141">
        <v>6118434</v>
      </c>
      <c r="F26" s="141">
        <v>337</v>
      </c>
      <c r="G26" s="142" t="s">
        <v>124</v>
      </c>
      <c r="H26" s="143" t="s">
        <v>119</v>
      </c>
    </row>
    <row r="27" spans="1:8" ht="60.75" x14ac:dyDescent="0.25">
      <c r="A27" s="139" t="s">
        <v>125</v>
      </c>
      <c r="B27" s="140">
        <v>42691120111773</v>
      </c>
      <c r="C27" s="141">
        <v>42</v>
      </c>
      <c r="D27" s="141">
        <v>69112</v>
      </c>
      <c r="E27" s="141">
        <v>111773</v>
      </c>
      <c r="F27" s="141">
        <v>763</v>
      </c>
      <c r="G27" s="142" t="s">
        <v>126</v>
      </c>
      <c r="H27" s="143" t="s">
        <v>119</v>
      </c>
    </row>
    <row r="28" spans="1:8" ht="60.75" x14ac:dyDescent="0.25">
      <c r="A28" s="139" t="s">
        <v>127</v>
      </c>
      <c r="B28" s="140">
        <v>42692290116921</v>
      </c>
      <c r="C28" s="141">
        <v>42</v>
      </c>
      <c r="D28" s="141">
        <v>69229</v>
      </c>
      <c r="E28" s="141">
        <v>116921</v>
      </c>
      <c r="F28" s="141">
        <v>973</v>
      </c>
      <c r="G28" s="142" t="s">
        <v>128</v>
      </c>
      <c r="H28" s="143" t="s">
        <v>119</v>
      </c>
    </row>
    <row r="29" spans="1:8" ht="30.75" x14ac:dyDescent="0.25">
      <c r="A29" s="139" t="s">
        <v>129</v>
      </c>
      <c r="B29" s="140">
        <v>42691120124255</v>
      </c>
      <c r="C29" s="141">
        <v>42</v>
      </c>
      <c r="D29" s="141">
        <v>69112</v>
      </c>
      <c r="E29" s="141">
        <v>124255</v>
      </c>
      <c r="F29" s="141">
        <v>1319</v>
      </c>
      <c r="G29" s="142" t="s">
        <v>130</v>
      </c>
      <c r="H29" s="143" t="s">
        <v>119</v>
      </c>
    </row>
    <row r="30" spans="1:8" ht="75.75" x14ac:dyDescent="0.25">
      <c r="A30" s="139" t="s">
        <v>131</v>
      </c>
      <c r="B30" s="140">
        <v>42691120137877</v>
      </c>
      <c r="C30" s="141">
        <v>42</v>
      </c>
      <c r="D30" s="141">
        <v>69112</v>
      </c>
      <c r="E30" s="141">
        <v>137877</v>
      </c>
      <c r="F30" s="141">
        <v>1994</v>
      </c>
      <c r="G30" s="142" t="s">
        <v>132</v>
      </c>
      <c r="H30" s="143" t="s">
        <v>119</v>
      </c>
    </row>
    <row r="31" spans="1:8" ht="60.75" x14ac:dyDescent="0.25">
      <c r="A31" s="139" t="s">
        <v>133</v>
      </c>
      <c r="B31" s="140">
        <v>42691120137885</v>
      </c>
      <c r="C31" s="141">
        <v>42</v>
      </c>
      <c r="D31" s="141">
        <v>69112</v>
      </c>
      <c r="E31" s="141">
        <v>137885</v>
      </c>
      <c r="F31" s="141">
        <v>1995</v>
      </c>
      <c r="G31" s="142" t="s">
        <v>134</v>
      </c>
      <c r="H31" s="143" t="s">
        <v>119</v>
      </c>
    </row>
    <row r="32" spans="1:8" ht="105.75" x14ac:dyDescent="0.25">
      <c r="A32" s="139" t="s">
        <v>135</v>
      </c>
      <c r="B32" s="140">
        <v>42771980138362</v>
      </c>
      <c r="C32" s="141">
        <v>42</v>
      </c>
      <c r="D32" s="141">
        <v>77198</v>
      </c>
      <c r="E32" s="141">
        <v>138362</v>
      </c>
      <c r="F32" s="141">
        <v>2011</v>
      </c>
      <c r="G32" s="142" t="s">
        <v>136</v>
      </c>
      <c r="H32" s="143" t="s">
        <v>119</v>
      </c>
    </row>
    <row r="33" spans="1:8" ht="90.75" x14ac:dyDescent="0.25">
      <c r="A33" s="139" t="s">
        <v>137</v>
      </c>
      <c r="B33" s="140">
        <v>42772060138370</v>
      </c>
      <c r="C33" s="141">
        <v>42</v>
      </c>
      <c r="D33" s="141">
        <v>77206</v>
      </c>
      <c r="E33" s="141">
        <v>138370</v>
      </c>
      <c r="F33" s="141">
        <v>2012</v>
      </c>
      <c r="G33" s="142" t="s">
        <v>138</v>
      </c>
      <c r="H33" s="143" t="s">
        <v>119</v>
      </c>
    </row>
    <row r="34" spans="1:8" ht="75.75" x14ac:dyDescent="0.25">
      <c r="A34" s="139" t="s">
        <v>139</v>
      </c>
      <c r="B34" s="140">
        <v>42772140138388</v>
      </c>
      <c r="C34" s="141">
        <v>42</v>
      </c>
      <c r="D34" s="141">
        <v>77214</v>
      </c>
      <c r="E34" s="141">
        <v>138388</v>
      </c>
      <c r="F34" s="141">
        <v>2013</v>
      </c>
      <c r="G34" s="142" t="s">
        <v>140</v>
      </c>
      <c r="H34" s="143" t="s">
        <v>119</v>
      </c>
    </row>
    <row r="35" spans="1:8" ht="105.75" x14ac:dyDescent="0.25">
      <c r="A35" s="139" t="s">
        <v>141</v>
      </c>
      <c r="B35" s="140">
        <v>42772220138396</v>
      </c>
      <c r="C35" s="141">
        <v>42</v>
      </c>
      <c r="D35" s="141">
        <v>77222</v>
      </c>
      <c r="E35" s="141">
        <v>138396</v>
      </c>
      <c r="F35" s="141">
        <v>2014</v>
      </c>
      <c r="G35" s="142" t="s">
        <v>142</v>
      </c>
      <c r="H35" s="143" t="s">
        <v>119</v>
      </c>
    </row>
    <row r="36" spans="1:8" ht="120.75" x14ac:dyDescent="0.25">
      <c r="A36" s="139" t="s">
        <v>143</v>
      </c>
      <c r="B36" s="140">
        <v>42750100138891</v>
      </c>
      <c r="C36" s="141">
        <v>42</v>
      </c>
      <c r="D36" s="141">
        <v>75010</v>
      </c>
      <c r="E36" s="141">
        <v>138891</v>
      </c>
      <c r="F36" s="141">
        <v>2031</v>
      </c>
      <c r="G36" s="142" t="s">
        <v>144</v>
      </c>
      <c r="H36" s="143" t="s">
        <v>119</v>
      </c>
    </row>
  </sheetData>
  <mergeCells count="7">
    <mergeCell ref="H1:H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FC825-7B16-4884-B906-0D0FF189C1D3}">
  <sheetPr>
    <pageSetUpPr fitToPage="1"/>
  </sheetPr>
  <dimension ref="A1:O29"/>
  <sheetViews>
    <sheetView view="pageLayout" topLeftCell="A2" zoomScaleNormal="100" workbookViewId="0">
      <selection activeCell="J16" sqref="J16"/>
    </sheetView>
  </sheetViews>
  <sheetFormatPr defaultRowHeight="15" x14ac:dyDescent="0.25"/>
  <cols>
    <col min="1" max="1" width="39.140625" customWidth="1"/>
    <col min="3" max="3" width="12" customWidth="1"/>
    <col min="5" max="5" width="10.85546875" bestFit="1" customWidth="1"/>
    <col min="7" max="7" width="10.85546875" bestFit="1" customWidth="1"/>
    <col min="9" max="9" width="60.28515625" customWidth="1"/>
    <col min="11" max="11" width="11.28515625" customWidth="1"/>
    <col min="13" max="13" width="11.42578125" bestFit="1" customWidth="1"/>
    <col min="15" max="15" width="11.7109375" bestFit="1" customWidth="1"/>
  </cols>
  <sheetData>
    <row r="1" spans="1:15" x14ac:dyDescent="0.25">
      <c r="A1" s="49" t="s">
        <v>66</v>
      </c>
      <c r="I1" s="49" t="s">
        <v>67</v>
      </c>
    </row>
    <row r="2" spans="1:15" x14ac:dyDescent="0.25">
      <c r="A2" t="s">
        <v>58</v>
      </c>
      <c r="I2" t="s">
        <v>85</v>
      </c>
    </row>
    <row r="3" spans="1:15" x14ac:dyDescent="0.25">
      <c r="A3" t="s">
        <v>59</v>
      </c>
      <c r="I3" t="s">
        <v>82</v>
      </c>
    </row>
    <row r="4" spans="1:15" ht="15.75" thickBot="1" x14ac:dyDescent="0.3">
      <c r="A4" t="s">
        <v>60</v>
      </c>
    </row>
    <row r="5" spans="1:15" ht="15.75" thickTop="1" x14ac:dyDescent="0.25">
      <c r="A5" s="103" t="s">
        <v>22</v>
      </c>
      <c r="B5" s="104" t="s">
        <v>21</v>
      </c>
      <c r="C5" s="105" t="s">
        <v>21</v>
      </c>
      <c r="D5" s="106" t="s">
        <v>21</v>
      </c>
      <c r="E5" s="107" t="s">
        <v>21</v>
      </c>
      <c r="F5" s="108" t="s">
        <v>21</v>
      </c>
      <c r="G5" s="109" t="s">
        <v>21</v>
      </c>
      <c r="I5" s="130" t="s">
        <v>83</v>
      </c>
      <c r="J5" s="131" t="s">
        <v>21</v>
      </c>
      <c r="K5" s="31"/>
      <c r="L5" s="133"/>
      <c r="M5" s="134"/>
      <c r="N5" s="133"/>
      <c r="O5" s="25"/>
    </row>
    <row r="6" spans="1:15" x14ac:dyDescent="0.25">
      <c r="A6" s="92" t="s">
        <v>23</v>
      </c>
      <c r="B6" s="93" t="s">
        <v>21</v>
      </c>
      <c r="C6" s="20"/>
      <c r="D6" s="99"/>
      <c r="E6" s="23"/>
      <c r="F6" s="102"/>
      <c r="G6" s="24"/>
      <c r="I6" s="130" t="s">
        <v>56</v>
      </c>
      <c r="J6" s="131" t="s">
        <v>21</v>
      </c>
      <c r="K6" s="45"/>
      <c r="L6" s="132"/>
      <c r="M6" s="46"/>
      <c r="N6" s="132"/>
      <c r="O6" s="46"/>
    </row>
    <row r="7" spans="1:15" x14ac:dyDescent="0.25">
      <c r="A7" s="92" t="s">
        <v>24</v>
      </c>
      <c r="B7" s="93" t="s">
        <v>21</v>
      </c>
      <c r="C7" s="27"/>
      <c r="D7" s="99"/>
      <c r="E7" s="28"/>
      <c r="F7" s="102"/>
      <c r="G7" s="25"/>
      <c r="I7" s="130" t="s">
        <v>57</v>
      </c>
      <c r="J7" s="131" t="s">
        <v>21</v>
      </c>
      <c r="K7" s="20"/>
      <c r="L7" s="132"/>
      <c r="M7" s="26"/>
      <c r="N7" s="133"/>
      <c r="O7" s="35"/>
    </row>
    <row r="8" spans="1:15" x14ac:dyDescent="0.25">
      <c r="A8" s="92" t="s">
        <v>25</v>
      </c>
      <c r="B8" s="110" t="s">
        <v>21</v>
      </c>
      <c r="C8" s="95"/>
      <c r="D8" s="101"/>
      <c r="E8" s="111"/>
      <c r="F8" s="101"/>
      <c r="G8" s="96"/>
      <c r="I8" s="130" t="s">
        <v>84</v>
      </c>
      <c r="J8" s="131" t="s">
        <v>21</v>
      </c>
      <c r="K8" s="125"/>
      <c r="L8" s="132"/>
      <c r="M8" s="135"/>
      <c r="N8" s="133"/>
      <c r="O8" s="126"/>
    </row>
    <row r="9" spans="1:15" x14ac:dyDescent="0.25">
      <c r="A9" s="92" t="s">
        <v>26</v>
      </c>
      <c r="B9" s="93" t="s">
        <v>27</v>
      </c>
      <c r="C9" s="89"/>
      <c r="D9" s="101"/>
      <c r="E9" s="94"/>
      <c r="F9" s="101"/>
      <c r="G9" s="94"/>
      <c r="I9" s="130" t="s">
        <v>81</v>
      </c>
      <c r="J9" s="131" t="s">
        <v>21</v>
      </c>
      <c r="K9" s="123"/>
      <c r="L9" s="132"/>
      <c r="M9" s="23"/>
      <c r="N9" s="133"/>
      <c r="O9" s="124"/>
    </row>
    <row r="10" spans="1:15" x14ac:dyDescent="0.25">
      <c r="A10" s="92" t="s">
        <v>28</v>
      </c>
      <c r="B10" s="93" t="s">
        <v>29</v>
      </c>
      <c r="C10" s="112"/>
      <c r="D10" s="113"/>
      <c r="E10" s="114"/>
      <c r="F10" s="113"/>
      <c r="G10" s="114"/>
    </row>
    <row r="11" spans="1:15" x14ac:dyDescent="0.25">
      <c r="A11" s="92" t="s">
        <v>30</v>
      </c>
      <c r="B11" s="93" t="s">
        <v>21</v>
      </c>
      <c r="C11" s="115"/>
      <c r="D11" s="113"/>
      <c r="E11" s="116"/>
      <c r="F11" s="113"/>
      <c r="G11" s="117"/>
    </row>
    <row r="12" spans="1:15" x14ac:dyDescent="0.25">
      <c r="A12" s="92" t="s">
        <v>31</v>
      </c>
      <c r="B12" s="93" t="s">
        <v>32</v>
      </c>
      <c r="C12" s="125"/>
      <c r="D12" s="101"/>
      <c r="E12" s="94"/>
      <c r="F12" s="101"/>
      <c r="G12" s="94"/>
    </row>
    <row r="13" spans="1:15" x14ac:dyDescent="0.25">
      <c r="A13" s="92" t="s">
        <v>33</v>
      </c>
      <c r="B13" s="93" t="s">
        <v>34</v>
      </c>
      <c r="C13" s="125"/>
      <c r="D13" s="101"/>
      <c r="E13" s="94"/>
      <c r="F13" s="101"/>
      <c r="G13" s="94"/>
    </row>
    <row r="14" spans="1:15" x14ac:dyDescent="0.25">
      <c r="A14" s="92" t="s">
        <v>35</v>
      </c>
      <c r="B14" s="93" t="s">
        <v>36</v>
      </c>
      <c r="C14" s="20"/>
      <c r="D14" s="101"/>
      <c r="E14" s="94"/>
      <c r="F14" s="101"/>
      <c r="G14" s="94"/>
    </row>
    <row r="15" spans="1:15" x14ac:dyDescent="0.25">
      <c r="A15" s="92" t="s">
        <v>37</v>
      </c>
      <c r="B15" s="93" t="s">
        <v>21</v>
      </c>
      <c r="C15" s="95"/>
      <c r="D15" s="101"/>
      <c r="E15" s="96"/>
      <c r="F15" s="101"/>
      <c r="G15" s="96"/>
    </row>
    <row r="16" spans="1:15" x14ac:dyDescent="0.25">
      <c r="A16" s="92" t="s">
        <v>38</v>
      </c>
      <c r="B16" s="93" t="s">
        <v>39</v>
      </c>
      <c r="C16" s="20"/>
      <c r="D16" s="101"/>
      <c r="E16" s="21"/>
      <c r="F16" s="101"/>
      <c r="G16" s="21"/>
    </row>
    <row r="17" spans="1:7" x14ac:dyDescent="0.25">
      <c r="A17" s="92" t="s">
        <v>40</v>
      </c>
      <c r="B17" s="93" t="s">
        <v>41</v>
      </c>
      <c r="C17" s="125"/>
      <c r="D17" s="113"/>
      <c r="E17" s="21"/>
      <c r="F17" s="113"/>
      <c r="G17" s="21"/>
    </row>
    <row r="18" spans="1:7" ht="15.75" thickBot="1" x14ac:dyDescent="0.3">
      <c r="A18" s="97" t="s">
        <v>42</v>
      </c>
      <c r="B18" s="98" t="s">
        <v>21</v>
      </c>
      <c r="C18" s="22"/>
      <c r="D18" s="118"/>
      <c r="E18" s="29"/>
      <c r="F18" s="118"/>
      <c r="G18" s="30"/>
    </row>
    <row r="19" spans="1:7" ht="15.75" thickTop="1" x14ac:dyDescent="0.25">
      <c r="A19" s="103" t="s">
        <v>43</v>
      </c>
      <c r="B19" s="104" t="s">
        <v>21</v>
      </c>
      <c r="C19" s="105"/>
      <c r="D19" s="106"/>
      <c r="E19" s="107"/>
      <c r="F19" s="108"/>
      <c r="G19" s="119"/>
    </row>
    <row r="20" spans="1:7" x14ac:dyDescent="0.25">
      <c r="A20" s="92" t="s">
        <v>44</v>
      </c>
      <c r="B20" s="110" t="s">
        <v>21</v>
      </c>
      <c r="C20" s="115"/>
      <c r="D20" s="99"/>
      <c r="E20" s="120"/>
      <c r="F20" s="102"/>
      <c r="G20" s="117"/>
    </row>
    <row r="21" spans="1:7" x14ac:dyDescent="0.25">
      <c r="A21" s="92" t="s">
        <v>45</v>
      </c>
      <c r="B21" s="93" t="s">
        <v>32</v>
      </c>
      <c r="C21" s="125"/>
      <c r="D21" s="102"/>
      <c r="E21" s="127"/>
      <c r="F21" s="102"/>
      <c r="G21" s="128"/>
    </row>
    <row r="22" spans="1:7" x14ac:dyDescent="0.25">
      <c r="A22" s="92" t="s">
        <v>46</v>
      </c>
      <c r="B22" s="93" t="s">
        <v>39</v>
      </c>
      <c r="C22" s="20"/>
      <c r="D22" s="99"/>
      <c r="E22" s="21"/>
      <c r="F22" s="102"/>
      <c r="G22" s="35"/>
    </row>
    <row r="23" spans="1:7" x14ac:dyDescent="0.25">
      <c r="A23" s="92" t="s">
        <v>47</v>
      </c>
      <c r="B23" s="93" t="s">
        <v>41</v>
      </c>
      <c r="C23" s="129"/>
      <c r="D23" s="99"/>
      <c r="E23" s="25"/>
      <c r="F23" s="102"/>
      <c r="G23" s="32"/>
    </row>
    <row r="24" spans="1:7" x14ac:dyDescent="0.25">
      <c r="A24" s="90" t="s">
        <v>48</v>
      </c>
      <c r="B24" s="91" t="s">
        <v>21</v>
      </c>
      <c r="C24" s="115"/>
      <c r="D24" s="99"/>
      <c r="E24" s="120"/>
      <c r="F24" s="102"/>
      <c r="G24" s="117"/>
    </row>
    <row r="25" spans="1:7" x14ac:dyDescent="0.25">
      <c r="A25" s="92" t="s">
        <v>49</v>
      </c>
      <c r="B25" s="91" t="s">
        <v>21</v>
      </c>
      <c r="C25" s="121"/>
      <c r="D25" s="99"/>
      <c r="E25" s="117"/>
      <c r="F25" s="102"/>
      <c r="G25" s="117"/>
    </row>
    <row r="26" spans="1:7" x14ac:dyDescent="0.25">
      <c r="A26" s="92" t="s">
        <v>45</v>
      </c>
      <c r="B26" s="93" t="s">
        <v>32</v>
      </c>
      <c r="C26" s="122"/>
      <c r="D26" s="101"/>
      <c r="E26" s="100"/>
      <c r="F26" s="101"/>
      <c r="G26" s="100"/>
    </row>
    <row r="27" spans="1:7" x14ac:dyDescent="0.25">
      <c r="A27" s="92" t="s">
        <v>46</v>
      </c>
      <c r="B27" s="93" t="s">
        <v>39</v>
      </c>
      <c r="C27" s="33"/>
      <c r="D27" s="101"/>
      <c r="E27" s="25"/>
      <c r="F27" s="101"/>
      <c r="G27" s="25"/>
    </row>
    <row r="28" spans="1:7" x14ac:dyDescent="0.25">
      <c r="A28" s="92" t="s">
        <v>47</v>
      </c>
      <c r="B28" s="93" t="s">
        <v>41</v>
      </c>
      <c r="C28" s="125"/>
      <c r="D28" s="113"/>
      <c r="E28" s="94"/>
      <c r="F28" s="113"/>
      <c r="G28" s="94"/>
    </row>
    <row r="29" spans="1:7" x14ac:dyDescent="0.25">
      <c r="A29" s="92" t="s">
        <v>50</v>
      </c>
      <c r="B29" s="93" t="s">
        <v>21</v>
      </c>
      <c r="C29" s="20"/>
      <c r="D29" s="101"/>
      <c r="E29" s="34"/>
      <c r="F29" s="101"/>
      <c r="G29" s="35"/>
    </row>
  </sheetData>
  <pageMargins left="0.25" right="0.25" top="0.75" bottom="0.75" header="0.3" footer="0.3"/>
  <pageSetup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Years</vt:lpstr>
      <vt:lpstr>Sheet1</vt:lpstr>
      <vt:lpstr>SACS Export</vt:lpstr>
      <vt:lpstr>'All Years'!Print_Area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Wilborn</dc:creator>
  <cp:lastModifiedBy>Danielle Spahn</cp:lastModifiedBy>
  <cp:lastPrinted>2024-10-14T18:54:08Z</cp:lastPrinted>
  <dcterms:created xsi:type="dcterms:W3CDTF">2015-03-03T20:58:42Z</dcterms:created>
  <dcterms:modified xsi:type="dcterms:W3CDTF">2025-04-14T18:27:43Z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